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2015г." sheetId="1" r:id="rId1"/>
  </sheets>
  <definedNames>
    <definedName name="_GoBack" localSheetId="0">'2015г.'!$B$26</definedName>
    <definedName name="_xlnm.Print_Titles" localSheetId="0">'2015г.'!$3:$4</definedName>
    <definedName name="_xlnm.Print_Area" localSheetId="0">'2015г.'!$A$1:$F$119</definedName>
  </definedNames>
  <calcPr fullCalcOnLoad="1"/>
</workbook>
</file>

<file path=xl/sharedStrings.xml><?xml version="1.0" encoding="utf-8"?>
<sst xmlns="http://schemas.openxmlformats.org/spreadsheetml/2006/main" count="174" uniqueCount="140">
  <si>
    <t>Остаток на начало года</t>
  </si>
  <si>
    <t>в том числе:</t>
  </si>
  <si>
    <t>Поступления от оказания муниципальным учреждением  услуг (выполнения работ), предоставление которых для физических и юридических лиц осуществляется на платной основе, всего</t>
  </si>
  <si>
    <t>Поступления текущего года</t>
  </si>
  <si>
    <t>Субсидии на выполнение муниципального задания</t>
  </si>
  <si>
    <t>…</t>
  </si>
  <si>
    <t>Выплаты, всего:</t>
  </si>
  <si>
    <t>Оплата труда и начисления на выплаты по оплате труда, всего</t>
  </si>
  <si>
    <t>из них:</t>
  </si>
  <si>
    <t>Заработная плата</t>
  </si>
  <si>
    <t>Прочие расходы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</si>
  <si>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</si>
  <si>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</si>
  <si>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</si>
  <si>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</si>
  <si>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</si>
  <si>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</si>
  <si>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</si>
  <si>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</si>
  <si>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Компенсация школьного питания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</si>
  <si>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</si>
  <si>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</si>
  <si>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</si>
  <si>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>Наименование показателя</t>
  </si>
  <si>
    <t>Код по бюджетной классификации операции сектора государственного управления</t>
  </si>
  <si>
    <t>Всего, руб.</t>
  </si>
  <si>
    <t>в том числе</t>
  </si>
  <si>
    <t>Поступления, всего:</t>
  </si>
  <si>
    <t>Транспортные услуги, командировки и служебные разъезды</t>
  </si>
  <si>
    <t>Оплата отопления, водоотведения, водоснабжения, электроэнергии</t>
  </si>
  <si>
    <t>Услуги связи, интернет</t>
  </si>
  <si>
    <t>III. Показатели по поступлениям и выплатам учреждения</t>
  </si>
  <si>
    <t>800 0702 6001302 612 262 11107</t>
  </si>
  <si>
    <t>Питание ЛТО</t>
  </si>
  <si>
    <t>Противопожарные мероприятия (замеры сопротивления, замена дверей (монтаж)</t>
  </si>
  <si>
    <t>Пдключение удаленного доступа "Бюджет-КС"</t>
  </si>
  <si>
    <t>Обеспечение отдыха и занятости детей в каникулярное время (заработная плата воспитателей)</t>
  </si>
  <si>
    <t>Обеспечение отдыха и занятости детей в каникулярное время (заработная плата)</t>
  </si>
  <si>
    <t>Противопожарные мероприятия (демонтаж-монтаж армированных стекол)</t>
  </si>
  <si>
    <t>ПИР ОПС</t>
  </si>
  <si>
    <t>Дооснащение системы видеонаблюдения</t>
  </si>
  <si>
    <t>ЛТО</t>
  </si>
  <si>
    <t>Услуга 1 (дошкольная подготовка)</t>
  </si>
  <si>
    <t>Услуга 2 (летний лагерь)</t>
  </si>
  <si>
    <t>Иные добровольные пожертвования физических и юридических лиц на развитие муниципальных учреждений</t>
  </si>
  <si>
    <t>Программа эффективности (курсы повышения квалификации)</t>
  </si>
  <si>
    <t>Программа эффективности (проживание в команд)</t>
  </si>
  <si>
    <t>800 00000000000019 180 0019</t>
  </si>
  <si>
    <t>800 0702 6236302 611 211 0019</t>
  </si>
  <si>
    <t>800 0702 6236302 611 213 0019</t>
  </si>
  <si>
    <t>800 0702 2031003 611 221 0019</t>
  </si>
  <si>
    <t>800 0702 6236302 611 221 0019</t>
  </si>
  <si>
    <t>800 0702 2031003 611 222 0019</t>
  </si>
  <si>
    <t>800 0702 2031003 611 223 0019</t>
  </si>
  <si>
    <t>800 0702 2031003 611 225 0019</t>
  </si>
  <si>
    <t>800 0702 2031003 611 226 0019</t>
  </si>
  <si>
    <t>800 0702 2031003 611 262 О</t>
  </si>
  <si>
    <t>800 0702 2031003 611 290 0019</t>
  </si>
  <si>
    <t>Налог на имущество</t>
  </si>
  <si>
    <t>800 0702 6236302 611 310 0019</t>
  </si>
  <si>
    <t>Програмное обеспечение (прочие работы, услуги)</t>
  </si>
  <si>
    <t>800 0702 6236302 611 226 0019</t>
  </si>
  <si>
    <t>800 0702 2031003 611 340 0019</t>
  </si>
  <si>
    <t>Приобретение прочих материальных затрат</t>
  </si>
  <si>
    <t>800 0702 6236302 611 340 0019</t>
  </si>
  <si>
    <t>800 0702 2031003 611 225 О</t>
  </si>
  <si>
    <t>иные работы и услуги</t>
  </si>
  <si>
    <t>800 0702 2031003 611 226 О</t>
  </si>
  <si>
    <t>Уплата штрафов, пеней</t>
  </si>
  <si>
    <t>операции по лицевым счетам, открытым в Администрации муниципального образования "Мирнинский район" Республики Саха (Якутия) (на выполнение муниципального задания, руб.)</t>
  </si>
  <si>
    <t>операции по счетам, открытым открытым в Администрации муниципального образования "Мирнинский район" Республики Саха (Якутия), (целевая субсидия, выплата дотации к заработной плате из средств АК «АЛРОСА» (ОАО),руб.)</t>
  </si>
  <si>
    <t>операции по счетам, открытым открытым в Администрации муниципального образования "Мирнинский район" Республики Саха (Якутия) (платные образовательные услуги, добровольные пожертвования)</t>
  </si>
  <si>
    <t>800 00000000000011 130 0011</t>
  </si>
  <si>
    <t>800 0702 2031018 111 211 0011</t>
  </si>
  <si>
    <t>800 0702 2031018 111 213 0011</t>
  </si>
  <si>
    <t>800 0702 2031018 244 340 0011</t>
  </si>
  <si>
    <t>Субсидии на иные цели</t>
  </si>
  <si>
    <t>800 0702 2031018 612 211 0035</t>
  </si>
  <si>
    <t>800 0702 2031018 612 213 0035</t>
  </si>
  <si>
    <t>800 0702 2032011 612 226 0045</t>
  </si>
  <si>
    <t>Матер.стимулирование (внедрение новаций бюдж.реформы)</t>
  </si>
  <si>
    <t>800 0702 2062030 612 290 0077</t>
  </si>
  <si>
    <t>800 0702 2062032 612 310 0055</t>
  </si>
  <si>
    <t>800 0702 2062032 612 225 0055</t>
  </si>
  <si>
    <t>800 00000000000018 180 0018</t>
  </si>
  <si>
    <t>800 0702 2031018 851 222 0018</t>
  </si>
  <si>
    <t>800 0702 6236302 612 213 0067</t>
  </si>
  <si>
    <t>800 0702 6236302 612 211 0067</t>
  </si>
  <si>
    <t>Командировки и служебные разъезды (проживание), услуги по страхованию, медосмотр, иные работы и услуги</t>
  </si>
  <si>
    <t>Противопожарные мероприятия (огнезащита), оплата содержания помещений, текущий ремонт оборуд.</t>
  </si>
  <si>
    <t>программное обеспечение</t>
  </si>
  <si>
    <t>800 0702 2031003 611 226</t>
  </si>
  <si>
    <t xml:space="preserve"> </t>
  </si>
  <si>
    <t>платная деятельность</t>
  </si>
  <si>
    <t>800 0702 2031018 111 226  0011</t>
  </si>
  <si>
    <t>800 0702 2031018 611 223 0011</t>
  </si>
  <si>
    <t>800 00000000000000 180 0019</t>
  </si>
  <si>
    <t>Субсидии на иные цели (проезд в отпуск)</t>
  </si>
  <si>
    <t>Командировки и служебные разъезды</t>
  </si>
  <si>
    <t>Проезд в отпуск</t>
  </si>
  <si>
    <t>800 00000000000000 180 0045</t>
  </si>
  <si>
    <t>800 0702 2031003 612 212 0019</t>
  </si>
  <si>
    <t>800 00000000000000 180 0011</t>
  </si>
  <si>
    <t>800 00000000000000 180 0084</t>
  </si>
  <si>
    <t>800 00000000000000 180 0067</t>
  </si>
  <si>
    <t>800 00000000000000 180 0051</t>
  </si>
  <si>
    <t>800 0702 2062032 612 226 0055</t>
  </si>
  <si>
    <t>800 0702 2062032 612 340 0055</t>
  </si>
  <si>
    <t>800 0702 6236302 612 211 0058</t>
  </si>
  <si>
    <t>800 0702 6236302 612 213 0058</t>
  </si>
  <si>
    <t>800 00000000000000 180 0035</t>
  </si>
  <si>
    <t>800 00000000000000 180 0055</t>
  </si>
  <si>
    <t>800 00000000000000 180 0058</t>
  </si>
  <si>
    <t>800 0702 2031003 612 212 0084</t>
  </si>
  <si>
    <t>Субсидии на выполнение муниципального задания (ЛТО)</t>
  </si>
  <si>
    <t>Заработная плата (ЛТО)</t>
  </si>
  <si>
    <t>Начисления на выплаты по оплате труда (ЛТО)</t>
  </si>
  <si>
    <t>Прочие услуги (ЛТО)</t>
  </si>
  <si>
    <t>Приобретение медмкаментов, прочих материальных запасов.</t>
  </si>
  <si>
    <t>Субсидии на иные цели (инвестпрограмма)</t>
  </si>
  <si>
    <t>800 00000000000000 180 0047</t>
  </si>
  <si>
    <t>800 0702 2031003 611 310 0019</t>
  </si>
  <si>
    <t>800 0702 2031004 612 225 0047</t>
  </si>
  <si>
    <t>Главный бухгалтер МБОУ «СОШ № 3»</t>
  </si>
  <si>
    <t>________________ Кремнева С.А.</t>
  </si>
  <si>
    <t>Субсидии на иные цели (выезд из РКС)</t>
  </si>
  <si>
    <t>800 1105 2944018 612 310 0047</t>
  </si>
  <si>
    <t>Освещение спортивной площадки</t>
  </si>
  <si>
    <t>800 1003 9982476 612 212 0038</t>
  </si>
  <si>
    <t>800 00000000000000 180 0038</t>
  </si>
  <si>
    <t>800 0707 2052029 611 213 0051</t>
  </si>
  <si>
    <t>800 0707 2052029 611 211 0051</t>
  </si>
  <si>
    <t>800 0707 2052029 611 226 0051</t>
  </si>
  <si>
    <t>801 0707 6266201 611 226 0051</t>
  </si>
  <si>
    <t>800 00000000000000 180 0080</t>
  </si>
  <si>
    <t>800 0702 2031018 612 211 0080</t>
  </si>
  <si>
    <t>800 0702 2031018 612 213 0080</t>
  </si>
  <si>
    <t>800 0702 6236443 612 226 0045</t>
  </si>
  <si>
    <t>Директор МБОУ «СОШ № 3»</t>
  </si>
  <si>
    <t>_____________ Мусина Ф.Х.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</si>
</sst>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view="pageBreakPreview" zoomScale="75" zoomScaleSheetLayoutView="75" zoomScalePageLayoutView="0" workbookViewId="0" topLeftCell="A1">
      <pane xSplit="1" ySplit="5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03" sqref="E103"/>
    </sheetView>
  </sheetViews>
  <sheetFormatPr defaultColWidth="9.00390625" defaultRowHeight="15"/>
  <cols>
    <col min="1" max="1" width="43.421875" style="3" customWidth="1"/>
    <col min="2" max="2" width="32.7109375" style="9" customWidth="1"/>
    <col min="3" max="3" width="23.28125" style="2" customWidth="1"/>
    <col min="4" max="4" width="27.57421875" style="7" customWidth="1"/>
    <col min="5" max="5" width="32.28125" style="7" customWidth="1"/>
    <col min="6" max="6" width="31.00390625" style="7" customWidth="1"/>
    <col min="7" max="7" width="21.28125" style="2" customWidth="1"/>
    <col min="8" max="8" width="20.421875" style="2" customWidth="1"/>
    <col min="9" max="16384" width="9.00390625" style="2" customWidth="1"/>
  </cols>
  <sheetData>
    <row r="1" ht="15.75">
      <c r="A1" s="1" t="s">
        <v>31</v>
      </c>
    </row>
    <row r="2" ht="6.75" customHeight="1"/>
    <row r="3" spans="1:6" ht="15.75">
      <c r="A3" s="48" t="s">
        <v>23</v>
      </c>
      <c r="B3" s="52" t="s">
        <v>24</v>
      </c>
      <c r="C3" s="48" t="s">
        <v>25</v>
      </c>
      <c r="D3" s="49" t="s">
        <v>26</v>
      </c>
      <c r="E3" s="49"/>
      <c r="F3" s="49"/>
    </row>
    <row r="4" spans="1:6" ht="102" customHeight="1">
      <c r="A4" s="48"/>
      <c r="B4" s="52"/>
      <c r="C4" s="48"/>
      <c r="D4" s="14" t="s">
        <v>69</v>
      </c>
      <c r="E4" s="14" t="s">
        <v>70</v>
      </c>
      <c r="F4" s="14" t="s">
        <v>71</v>
      </c>
    </row>
    <row r="5" spans="1:6" ht="21.75" customHeight="1">
      <c r="A5" s="23" t="s">
        <v>27</v>
      </c>
      <c r="B5" s="31"/>
      <c r="C5" s="25">
        <f>C6+C11</f>
        <v>73835373.76</v>
      </c>
      <c r="D5" s="25">
        <f>D6+D11</f>
        <v>48045604.269999996</v>
      </c>
      <c r="E5" s="25">
        <f>E6+E11</f>
        <v>25699557.49</v>
      </c>
      <c r="F5" s="25">
        <f>F6+F11</f>
        <v>90212</v>
      </c>
    </row>
    <row r="6" spans="1:6" ht="15.75">
      <c r="A6" s="32" t="s">
        <v>0</v>
      </c>
      <c r="B6" s="33"/>
      <c r="C6" s="34">
        <f>SUM(D6:F6)</f>
        <v>0</v>
      </c>
      <c r="D6" s="34">
        <f>SUM(D8:D10)</f>
        <v>0</v>
      </c>
      <c r="E6" s="34">
        <f>SUM(E8:E10)</f>
        <v>0</v>
      </c>
      <c r="F6" s="34">
        <f>SUM(F8:F10)</f>
        <v>0</v>
      </c>
    </row>
    <row r="7" spans="1:6" ht="15.75">
      <c r="A7" s="35" t="s">
        <v>1</v>
      </c>
      <c r="B7" s="17"/>
      <c r="C7" s="13"/>
      <c r="D7" s="13"/>
      <c r="E7" s="13"/>
      <c r="F7" s="13"/>
    </row>
    <row r="8" spans="1:6" ht="35.25" customHeight="1">
      <c r="A8" s="35" t="s">
        <v>4</v>
      </c>
      <c r="B8" s="30" t="s">
        <v>47</v>
      </c>
      <c r="C8" s="13">
        <f>SUM(D8:F8)</f>
        <v>0</v>
      </c>
      <c r="D8" s="4">
        <v>0</v>
      </c>
      <c r="E8" s="4">
        <v>0</v>
      </c>
      <c r="F8" s="4">
        <v>0</v>
      </c>
    </row>
    <row r="9" spans="1:8" ht="79.5" customHeight="1">
      <c r="A9" s="35" t="s">
        <v>2</v>
      </c>
      <c r="B9" s="30" t="s">
        <v>72</v>
      </c>
      <c r="C9" s="13">
        <f>SUM(D9:F9)</f>
        <v>0</v>
      </c>
      <c r="D9" s="4">
        <v>0</v>
      </c>
      <c r="E9" s="4">
        <v>0</v>
      </c>
      <c r="F9" s="4">
        <v>0</v>
      </c>
      <c r="H9" s="6" t="s">
        <v>92</v>
      </c>
    </row>
    <row r="10" spans="1:6" ht="61.5" customHeight="1">
      <c r="A10" s="35" t="s">
        <v>44</v>
      </c>
      <c r="B10" s="30" t="s">
        <v>84</v>
      </c>
      <c r="C10" s="13">
        <f>SUM(D10:F10)</f>
        <v>0</v>
      </c>
      <c r="D10" s="4">
        <v>0</v>
      </c>
      <c r="E10" s="4">
        <v>0</v>
      </c>
      <c r="F10" s="4">
        <v>0</v>
      </c>
    </row>
    <row r="11" spans="1:6" ht="20.25" customHeight="1">
      <c r="A11" s="23" t="s">
        <v>3</v>
      </c>
      <c r="B11" s="24"/>
      <c r="C11" s="25">
        <f>SUM(C14:C26)</f>
        <v>73835373.76</v>
      </c>
      <c r="D11" s="25">
        <f>SUM(D14:D26)</f>
        <v>48045604.269999996</v>
      </c>
      <c r="E11" s="25">
        <f>SUM(E14:E26)</f>
        <v>25699557.49</v>
      </c>
      <c r="F11" s="25">
        <f>SUM(F14:F26)</f>
        <v>90212</v>
      </c>
    </row>
    <row r="12" spans="1:6" ht="15.75">
      <c r="A12" s="35" t="s">
        <v>1</v>
      </c>
      <c r="B12" s="17"/>
      <c r="C12" s="13"/>
      <c r="D12" s="4"/>
      <c r="E12" s="4"/>
      <c r="F12" s="4"/>
    </row>
    <row r="13" spans="1:6" ht="8.25" customHeight="1">
      <c r="A13" s="35"/>
      <c r="B13" s="17"/>
      <c r="C13" s="13"/>
      <c r="D13" s="4"/>
      <c r="E13" s="4"/>
      <c r="F13" s="4"/>
    </row>
    <row r="14" spans="1:8" ht="35.25" customHeight="1">
      <c r="A14" s="35" t="s">
        <v>4</v>
      </c>
      <c r="B14" s="17" t="s">
        <v>96</v>
      </c>
      <c r="C14" s="13">
        <f>D14</f>
        <v>47600272.15</v>
      </c>
      <c r="D14" s="4">
        <v>47600272.15</v>
      </c>
      <c r="E14" s="4" t="s">
        <v>92</v>
      </c>
      <c r="F14" s="4"/>
      <c r="H14" s="6"/>
    </row>
    <row r="15" spans="1:6" ht="24.75" customHeight="1">
      <c r="A15" s="46" t="s">
        <v>76</v>
      </c>
      <c r="B15" s="18" t="s">
        <v>100</v>
      </c>
      <c r="C15" s="39">
        <v>3217760</v>
      </c>
      <c r="D15" s="11"/>
      <c r="E15" s="39">
        <v>3217760</v>
      </c>
      <c r="F15" s="4"/>
    </row>
    <row r="16" spans="1:6" ht="24.75" customHeight="1">
      <c r="A16" s="47"/>
      <c r="B16" s="18" t="s">
        <v>102</v>
      </c>
      <c r="C16" s="11">
        <f>SUM(D16:F16)</f>
        <v>90212</v>
      </c>
      <c r="D16" s="11"/>
      <c r="E16" s="4"/>
      <c r="F16" s="4">
        <v>90212</v>
      </c>
    </row>
    <row r="17" spans="1:6" ht="24.75" customHeight="1">
      <c r="A17" s="47"/>
      <c r="B17" s="18" t="s">
        <v>104</v>
      </c>
      <c r="C17" s="11">
        <v>10297600</v>
      </c>
      <c r="D17" s="11"/>
      <c r="E17" s="4">
        <v>10297600</v>
      </c>
      <c r="F17" s="4"/>
    </row>
    <row r="18" spans="1:6" ht="24.75" customHeight="1">
      <c r="A18" s="47"/>
      <c r="B18" s="18" t="s">
        <v>111</v>
      </c>
      <c r="C18" s="11">
        <v>556013</v>
      </c>
      <c r="D18" s="11"/>
      <c r="E18" s="11">
        <v>556013</v>
      </c>
      <c r="F18" s="4"/>
    </row>
    <row r="19" spans="1:6" ht="24.75" customHeight="1">
      <c r="A19" s="47"/>
      <c r="B19" s="18" t="s">
        <v>112</v>
      </c>
      <c r="C19" s="11">
        <f>E19</f>
        <v>284329.02</v>
      </c>
      <c r="D19" s="11"/>
      <c r="E19" s="11">
        <v>284329.02</v>
      </c>
      <c r="F19" s="4"/>
    </row>
    <row r="20" spans="1:6" ht="24.75" customHeight="1">
      <c r="A20" s="47"/>
      <c r="B20" s="18" t="s">
        <v>110</v>
      </c>
      <c r="C20" s="11">
        <v>306031</v>
      </c>
      <c r="D20" s="11"/>
      <c r="E20" s="11">
        <v>306031</v>
      </c>
      <c r="F20" s="4"/>
    </row>
    <row r="21" spans="1:6" ht="24.75" customHeight="1">
      <c r="A21" s="27" t="s">
        <v>97</v>
      </c>
      <c r="B21" s="18" t="s">
        <v>103</v>
      </c>
      <c r="C21" s="11">
        <v>1400000</v>
      </c>
      <c r="D21" s="11"/>
      <c r="E21" s="11">
        <v>1400000</v>
      </c>
      <c r="F21" s="4"/>
    </row>
    <row r="22" spans="1:6" ht="24.75" customHeight="1">
      <c r="A22" s="27" t="s">
        <v>119</v>
      </c>
      <c r="B22" s="18" t="s">
        <v>120</v>
      </c>
      <c r="C22" s="11">
        <f>E22</f>
        <v>9618741.36</v>
      </c>
      <c r="D22" s="11"/>
      <c r="E22" s="11">
        <v>9618741.36</v>
      </c>
      <c r="F22" s="4"/>
    </row>
    <row r="23" spans="1:6" ht="24.75" customHeight="1">
      <c r="A23" s="27" t="s">
        <v>125</v>
      </c>
      <c r="B23" s="18" t="s">
        <v>129</v>
      </c>
      <c r="C23" s="11">
        <v>9083.11</v>
      </c>
      <c r="D23" s="11"/>
      <c r="E23" s="11">
        <v>9083.11</v>
      </c>
      <c r="F23" s="4"/>
    </row>
    <row r="24" spans="1:6" ht="24.75" customHeight="1">
      <c r="A24" s="27" t="s">
        <v>76</v>
      </c>
      <c r="B24" s="18" t="s">
        <v>134</v>
      </c>
      <c r="C24" s="11">
        <f>E24</f>
        <v>10000</v>
      </c>
      <c r="D24" s="11"/>
      <c r="E24" s="11">
        <v>10000</v>
      </c>
      <c r="F24" s="4"/>
    </row>
    <row r="25" spans="1:6" ht="40.5" customHeight="1">
      <c r="A25" s="27" t="s">
        <v>114</v>
      </c>
      <c r="B25" s="18" t="s">
        <v>105</v>
      </c>
      <c r="C25" s="11">
        <f>SUM(D25:F25)</f>
        <v>445332.12</v>
      </c>
      <c r="D25" s="4">
        <v>445332.12</v>
      </c>
      <c r="E25" s="4"/>
      <c r="F25" s="4"/>
    </row>
    <row r="26" spans="1:6" ht="93.75" customHeight="1">
      <c r="A26" s="35" t="s">
        <v>2</v>
      </c>
      <c r="B26" s="17" t="s">
        <v>72</v>
      </c>
      <c r="C26" s="11">
        <f>SUM(D26:F26)</f>
        <v>0</v>
      </c>
      <c r="D26" s="4">
        <v>0</v>
      </c>
      <c r="E26" s="4">
        <v>0</v>
      </c>
      <c r="F26" s="4">
        <v>0</v>
      </c>
    </row>
    <row r="27" spans="1:6" ht="15.75">
      <c r="A27" s="35" t="s">
        <v>1</v>
      </c>
      <c r="B27" s="17"/>
      <c r="C27" s="13"/>
      <c r="D27" s="4"/>
      <c r="E27" s="4"/>
      <c r="F27" s="4"/>
    </row>
    <row r="28" spans="1:6" ht="15.75">
      <c r="A28" s="35" t="s">
        <v>42</v>
      </c>
      <c r="B28" s="17" t="s">
        <v>72</v>
      </c>
      <c r="C28" s="13">
        <f>SUM(D28:F28)</f>
        <v>0</v>
      </c>
      <c r="D28" s="4"/>
      <c r="E28" s="4"/>
      <c r="F28" s="4"/>
    </row>
    <row r="29" spans="1:6" ht="15.75" hidden="1">
      <c r="A29" s="35" t="s">
        <v>43</v>
      </c>
      <c r="B29" s="17"/>
      <c r="C29" s="13">
        <f>SUM(D29:F29)</f>
        <v>0</v>
      </c>
      <c r="D29" s="4"/>
      <c r="E29" s="4"/>
      <c r="F29" s="4"/>
    </row>
    <row r="30" spans="1:6" ht="20.25" customHeight="1">
      <c r="A30" s="35" t="s">
        <v>5</v>
      </c>
      <c r="B30" s="17"/>
      <c r="C30" s="13"/>
      <c r="D30" s="4"/>
      <c r="E30" s="4"/>
      <c r="F30" s="4"/>
    </row>
    <row r="31" spans="1:8" ht="22.5" customHeight="1">
      <c r="A31" s="23" t="s">
        <v>6</v>
      </c>
      <c r="B31" s="26">
        <v>900</v>
      </c>
      <c r="C31" s="25">
        <f>SUM(C33+C58+C95+C98+C103)</f>
        <v>73835373.76</v>
      </c>
      <c r="D31" s="25">
        <f>SUM(D33+D58+D95+D98+D103)</f>
        <v>48045604.27</v>
      </c>
      <c r="E31" s="25">
        <f>SUM(E33+E58+E95+E98+E103)</f>
        <v>25699557.49</v>
      </c>
      <c r="F31" s="25">
        <f>SUM(F33+F58+F95+F98+F103)</f>
        <v>90212</v>
      </c>
      <c r="G31" s="6"/>
      <c r="H31" s="5"/>
    </row>
    <row r="32" spans="1:8" ht="24.75" customHeight="1">
      <c r="A32" s="35" t="s">
        <v>1</v>
      </c>
      <c r="B32" s="20"/>
      <c r="C32" s="13"/>
      <c r="D32" s="4"/>
      <c r="E32" s="4"/>
      <c r="F32" s="4"/>
      <c r="H32" s="6"/>
    </row>
    <row r="33" spans="1:6" ht="31.5">
      <c r="A33" s="15" t="s">
        <v>7</v>
      </c>
      <c r="B33" s="21">
        <v>210</v>
      </c>
      <c r="C33" s="16">
        <f>SUM(C35+C43+C50)</f>
        <v>41581409.230000004</v>
      </c>
      <c r="D33" s="8">
        <f>SUM(D35+D43+D50)</f>
        <v>29274366.1</v>
      </c>
      <c r="E33" s="8">
        <f>SUM(E35+E43+E50)</f>
        <v>12307043.129999999</v>
      </c>
      <c r="F33" s="8">
        <f>SUM(F35+F43+F50)</f>
        <v>0</v>
      </c>
    </row>
    <row r="34" spans="1:6" ht="15.75">
      <c r="A34" s="35" t="s">
        <v>8</v>
      </c>
      <c r="B34" s="20"/>
      <c r="C34" s="13"/>
      <c r="D34" s="4"/>
      <c r="E34" s="4"/>
      <c r="F34" s="4"/>
    </row>
    <row r="35" spans="1:8" ht="19.5" customHeight="1">
      <c r="A35" s="15" t="s">
        <v>9</v>
      </c>
      <c r="B35" s="19">
        <v>211</v>
      </c>
      <c r="C35" s="16">
        <f>SUM(C36:C42)</f>
        <v>31470588.39</v>
      </c>
      <c r="D35" s="16">
        <f>SUM(D36:D42)</f>
        <v>22821633.75</v>
      </c>
      <c r="E35" s="16">
        <f>SUM(E36:E42)</f>
        <v>8648954.64</v>
      </c>
      <c r="F35" s="16">
        <f>SUM(F36:F42)</f>
        <v>0</v>
      </c>
      <c r="H35" s="6"/>
    </row>
    <row r="36" spans="1:6" ht="24.75" customHeight="1">
      <c r="A36" s="53" t="s">
        <v>9</v>
      </c>
      <c r="B36" s="17" t="s">
        <v>48</v>
      </c>
      <c r="C36" s="13">
        <f aca="true" t="shared" si="0" ref="C36:C42">SUM(D36:F36)</f>
        <v>22686500</v>
      </c>
      <c r="D36" s="13">
        <v>22686500</v>
      </c>
      <c r="E36" s="4" t="s">
        <v>92</v>
      </c>
      <c r="F36" s="4" t="s">
        <v>92</v>
      </c>
    </row>
    <row r="37" spans="1:6" ht="24.75" customHeight="1">
      <c r="A37" s="55"/>
      <c r="B37" s="17" t="s">
        <v>73</v>
      </c>
      <c r="C37" s="13">
        <f t="shared" si="0"/>
        <v>0</v>
      </c>
      <c r="D37" s="4">
        <v>0</v>
      </c>
      <c r="E37" s="4" t="s">
        <v>92</v>
      </c>
      <c r="F37" s="4"/>
    </row>
    <row r="38" spans="1:6" ht="24.75" customHeight="1">
      <c r="A38" s="55"/>
      <c r="B38" s="17" t="s">
        <v>77</v>
      </c>
      <c r="C38" s="13">
        <f t="shared" si="0"/>
        <v>235047</v>
      </c>
      <c r="D38" s="4">
        <v>0</v>
      </c>
      <c r="E38" s="4">
        <v>235047</v>
      </c>
      <c r="F38" s="4"/>
    </row>
    <row r="39" spans="1:6" ht="24.75" customHeight="1">
      <c r="A39" s="55"/>
      <c r="B39" s="17" t="s">
        <v>108</v>
      </c>
      <c r="C39" s="13">
        <f>E39</f>
        <v>224161</v>
      </c>
      <c r="D39" s="4">
        <v>0</v>
      </c>
      <c r="E39" s="13">
        <v>224161</v>
      </c>
      <c r="F39" s="4"/>
    </row>
    <row r="40" spans="1:6" ht="24.75" customHeight="1">
      <c r="A40" s="54"/>
      <c r="B40" s="17" t="s">
        <v>87</v>
      </c>
      <c r="C40" s="13">
        <v>8181600</v>
      </c>
      <c r="D40" s="4">
        <v>0</v>
      </c>
      <c r="E40" s="4">
        <v>8181600</v>
      </c>
      <c r="F40" s="4"/>
    </row>
    <row r="41" spans="1:6" ht="24.75" customHeight="1">
      <c r="A41" s="43"/>
      <c r="B41" s="17" t="s">
        <v>135</v>
      </c>
      <c r="C41" s="13">
        <f>E41</f>
        <v>8146.64</v>
      </c>
      <c r="D41" s="4"/>
      <c r="E41" s="4">
        <v>8146.64</v>
      </c>
      <c r="F41" s="4"/>
    </row>
    <row r="42" spans="1:6" ht="24.75" customHeight="1">
      <c r="A42" s="43" t="s">
        <v>115</v>
      </c>
      <c r="B42" s="18" t="s">
        <v>131</v>
      </c>
      <c r="C42" s="13">
        <f t="shared" si="0"/>
        <v>135133.75</v>
      </c>
      <c r="D42" s="11">
        <v>135133.75</v>
      </c>
      <c r="E42" s="4"/>
      <c r="F42" s="4"/>
    </row>
    <row r="43" spans="1:6" ht="21" customHeight="1">
      <c r="A43" s="15" t="s">
        <v>10</v>
      </c>
      <c r="B43" s="19">
        <v>212</v>
      </c>
      <c r="C43" s="16">
        <f>SUM(C44:C49)</f>
        <v>1449083.11</v>
      </c>
      <c r="D43" s="16">
        <f>SUM(D44:D49)</f>
        <v>40000</v>
      </c>
      <c r="E43" s="16">
        <f>SUM(E44:E49)</f>
        <v>1409083.11</v>
      </c>
      <c r="F43" s="8">
        <f>SUM(F44:F47)</f>
        <v>0</v>
      </c>
    </row>
    <row r="44" spans="1:6" ht="29.25" customHeight="1">
      <c r="A44" s="35" t="s">
        <v>98</v>
      </c>
      <c r="B44" s="40" t="s">
        <v>101</v>
      </c>
      <c r="C44" s="13">
        <f>D44</f>
        <v>40000</v>
      </c>
      <c r="D44" s="4">
        <v>40000</v>
      </c>
      <c r="E44" s="4"/>
      <c r="F44" s="4"/>
    </row>
    <row r="45" spans="1:6" ht="46.5" customHeight="1" hidden="1">
      <c r="A45" s="28"/>
      <c r="B45" s="41"/>
      <c r="C45" s="13">
        <f>SUM(D45:F45)</f>
        <v>0</v>
      </c>
      <c r="D45" s="4"/>
      <c r="E45" s="4"/>
      <c r="F45" s="4"/>
    </row>
    <row r="46" spans="1:6" ht="46.5" customHeight="1" hidden="1">
      <c r="A46" s="28"/>
      <c r="B46" s="41"/>
      <c r="C46" s="13">
        <f>SUM(D46:F46)</f>
        <v>0</v>
      </c>
      <c r="D46" s="4"/>
      <c r="E46" s="4"/>
      <c r="F46" s="4"/>
    </row>
    <row r="47" spans="1:6" ht="46.5" customHeight="1" hidden="1">
      <c r="A47" s="37"/>
      <c r="B47" s="42"/>
      <c r="C47" s="13">
        <f>SUM(D47:F47)</f>
        <v>0</v>
      </c>
      <c r="D47" s="4"/>
      <c r="E47" s="4"/>
      <c r="F47" s="4"/>
    </row>
    <row r="48" spans="1:6" ht="46.5" customHeight="1">
      <c r="A48" s="35" t="s">
        <v>99</v>
      </c>
      <c r="B48" s="40" t="s">
        <v>113</v>
      </c>
      <c r="C48" s="13">
        <v>1400000</v>
      </c>
      <c r="D48" s="4"/>
      <c r="E48" s="4">
        <v>1400000</v>
      </c>
      <c r="F48" s="4"/>
    </row>
    <row r="49" spans="1:6" ht="24.75" customHeight="1">
      <c r="A49" s="27" t="s">
        <v>125</v>
      </c>
      <c r="B49" s="18" t="s">
        <v>128</v>
      </c>
      <c r="C49" s="11">
        <v>9083.11</v>
      </c>
      <c r="D49" s="11"/>
      <c r="E49" s="11">
        <v>9083.11</v>
      </c>
      <c r="F49" s="4"/>
    </row>
    <row r="50" spans="1:6" ht="33" customHeight="1">
      <c r="A50" s="15" t="s">
        <v>11</v>
      </c>
      <c r="B50" s="21">
        <v>213</v>
      </c>
      <c r="C50" s="16">
        <f>SUM(C51:C57)</f>
        <v>8661737.73</v>
      </c>
      <c r="D50" s="16">
        <f>SUM(D51:D57)</f>
        <v>6412732.35</v>
      </c>
      <c r="E50" s="16">
        <f>SUM(E51:E57)</f>
        <v>2249005.38</v>
      </c>
      <c r="F50" s="16">
        <f>SUM(F51:F57)</f>
        <v>0</v>
      </c>
    </row>
    <row r="51" spans="1:6" ht="24.75" customHeight="1">
      <c r="A51" s="53" t="s">
        <v>11</v>
      </c>
      <c r="B51" s="12" t="s">
        <v>49</v>
      </c>
      <c r="C51" s="13">
        <f aca="true" t="shared" si="1" ref="C51:C57">SUM(D51:F51)</f>
        <v>6371921.96</v>
      </c>
      <c r="D51" s="4">
        <v>6371921.96</v>
      </c>
      <c r="E51" s="4">
        <v>0</v>
      </c>
      <c r="F51" s="4" t="s">
        <v>92</v>
      </c>
    </row>
    <row r="52" spans="1:6" ht="24.75" customHeight="1">
      <c r="A52" s="55"/>
      <c r="B52" s="17" t="s">
        <v>74</v>
      </c>
      <c r="C52" s="13">
        <f t="shared" si="1"/>
        <v>0</v>
      </c>
      <c r="D52" s="4">
        <v>0</v>
      </c>
      <c r="E52" s="4">
        <v>0</v>
      </c>
      <c r="F52" s="4"/>
    </row>
    <row r="53" spans="1:6" ht="24.75" customHeight="1">
      <c r="A53" s="55"/>
      <c r="B53" s="17" t="s">
        <v>78</v>
      </c>
      <c r="C53" s="13">
        <f t="shared" si="1"/>
        <v>70984</v>
      </c>
      <c r="D53" s="4">
        <v>0</v>
      </c>
      <c r="E53" s="4">
        <v>70984</v>
      </c>
      <c r="F53" s="4"/>
    </row>
    <row r="54" spans="1:6" ht="24.75" customHeight="1">
      <c r="A54" s="55"/>
      <c r="B54" s="17" t="s">
        <v>109</v>
      </c>
      <c r="C54" s="13">
        <f>E54</f>
        <v>60168.02</v>
      </c>
      <c r="D54" s="4"/>
      <c r="E54" s="13">
        <v>60168.02</v>
      </c>
      <c r="F54" s="4"/>
    </row>
    <row r="55" spans="1:6" ht="24.75" customHeight="1">
      <c r="A55" s="54"/>
      <c r="B55" s="17" t="s">
        <v>86</v>
      </c>
      <c r="C55" s="13">
        <v>2116000</v>
      </c>
      <c r="D55" s="4">
        <v>0</v>
      </c>
      <c r="E55" s="4">
        <v>2116000</v>
      </c>
      <c r="F55" s="4"/>
    </row>
    <row r="56" spans="1:6" ht="24.75" customHeight="1">
      <c r="A56" s="43"/>
      <c r="B56" s="17" t="s">
        <v>136</v>
      </c>
      <c r="C56" s="13">
        <f>E56</f>
        <v>1853.36</v>
      </c>
      <c r="D56" s="4"/>
      <c r="E56" s="4">
        <v>1853.36</v>
      </c>
      <c r="F56" s="4"/>
    </row>
    <row r="57" spans="1:6" ht="30" customHeight="1">
      <c r="A57" s="43" t="s">
        <v>116</v>
      </c>
      <c r="B57" s="18" t="s">
        <v>130</v>
      </c>
      <c r="C57" s="13">
        <f t="shared" si="1"/>
        <v>40810.39</v>
      </c>
      <c r="D57" s="4">
        <v>40810.39</v>
      </c>
      <c r="E57" s="11">
        <v>0</v>
      </c>
      <c r="F57" s="4"/>
    </row>
    <row r="58" spans="1:6" ht="15.75">
      <c r="A58" s="15" t="s">
        <v>12</v>
      </c>
      <c r="B58" s="21">
        <v>220</v>
      </c>
      <c r="C58" s="16">
        <f>SUM(C60+C63+C66+C69+C74)</f>
        <v>27906369.64</v>
      </c>
      <c r="D58" s="16">
        <f>SUM(D60+D63+D66+D69+D74)</f>
        <v>15200389.28</v>
      </c>
      <c r="E58" s="16">
        <f>SUM(E60+E63+E66+E69+E74)</f>
        <v>12615768.36</v>
      </c>
      <c r="F58" s="16">
        <f>SUM(F60+F63+F66+F69+F74)</f>
        <v>90212</v>
      </c>
    </row>
    <row r="59" spans="1:6" ht="15.75">
      <c r="A59" s="35" t="s">
        <v>8</v>
      </c>
      <c r="B59" s="22"/>
      <c r="C59" s="13"/>
      <c r="D59" s="4"/>
      <c r="E59" s="4"/>
      <c r="F59" s="4"/>
    </row>
    <row r="60" spans="1:6" ht="15.75">
      <c r="A60" s="15" t="s">
        <v>13</v>
      </c>
      <c r="B60" s="21">
        <v>221</v>
      </c>
      <c r="C60" s="16">
        <f>SUM(C61:C62)</f>
        <v>585998.56</v>
      </c>
      <c r="D60" s="8">
        <f>SUM(D61:D62)</f>
        <v>585998.56</v>
      </c>
      <c r="E60" s="8">
        <f>SUM(E61:E62)</f>
        <v>0</v>
      </c>
      <c r="F60" s="8">
        <f>SUM(F61:F62)</f>
        <v>0</v>
      </c>
    </row>
    <row r="61" spans="1:6" ht="22.5" customHeight="1">
      <c r="A61" s="50" t="s">
        <v>30</v>
      </c>
      <c r="B61" s="12" t="s">
        <v>50</v>
      </c>
      <c r="C61" s="13">
        <v>504998.56</v>
      </c>
      <c r="D61" s="4">
        <f>C61</f>
        <v>504998.56</v>
      </c>
      <c r="E61" s="4"/>
      <c r="F61" s="4"/>
    </row>
    <row r="62" spans="1:6" ht="21" customHeight="1">
      <c r="A62" s="51"/>
      <c r="B62" s="12" t="s">
        <v>51</v>
      </c>
      <c r="C62" s="13">
        <f>SUM(D62:F62)</f>
        <v>81000</v>
      </c>
      <c r="D62" s="38">
        <v>81000</v>
      </c>
      <c r="E62" s="4">
        <v>0</v>
      </c>
      <c r="F62" s="4"/>
    </row>
    <row r="63" spans="1:6" ht="15.75">
      <c r="A63" s="15" t="s">
        <v>14</v>
      </c>
      <c r="B63" s="21">
        <v>222</v>
      </c>
      <c r="C63" s="16">
        <f>SUM(C64:C65)</f>
        <v>956030.35</v>
      </c>
      <c r="D63" s="16">
        <f>SUM(D64:D65)</f>
        <v>956030.35</v>
      </c>
      <c r="E63" s="16">
        <f>SUM(E64:E65)</f>
        <v>0</v>
      </c>
      <c r="F63" s="16">
        <f>SUM(F64:F65)</f>
        <v>0</v>
      </c>
    </row>
    <row r="64" spans="1:6" ht="37.5" customHeight="1">
      <c r="A64" s="53" t="s">
        <v>28</v>
      </c>
      <c r="B64" s="12" t="s">
        <v>52</v>
      </c>
      <c r="C64" s="13">
        <v>956030.35</v>
      </c>
      <c r="D64" s="4">
        <f>C64</f>
        <v>956030.35</v>
      </c>
      <c r="E64" s="4"/>
      <c r="F64" s="4"/>
    </row>
    <row r="65" spans="1:6" ht="38.25" customHeight="1">
      <c r="A65" s="54"/>
      <c r="B65" s="12" t="s">
        <v>85</v>
      </c>
      <c r="C65" s="13">
        <f>SUM(D65:F65)</f>
        <v>0</v>
      </c>
      <c r="D65" s="4">
        <v>0</v>
      </c>
      <c r="E65" s="4"/>
      <c r="F65" s="4"/>
    </row>
    <row r="66" spans="1:6" ht="15.75">
      <c r="A66" s="15" t="s">
        <v>15</v>
      </c>
      <c r="B66" s="21">
        <v>223</v>
      </c>
      <c r="C66" s="16">
        <f>SUM(C67:C68)</f>
        <v>10397851.01</v>
      </c>
      <c r="D66" s="8">
        <f>SUM(D67:D68)</f>
        <v>10397851.01</v>
      </c>
      <c r="E66" s="8">
        <f>SUM(E67:E68)</f>
        <v>0</v>
      </c>
      <c r="F66" s="8">
        <f>SUM(F67:F68)</f>
        <v>0</v>
      </c>
    </row>
    <row r="67" spans="1:6" ht="37.5" customHeight="1">
      <c r="A67" s="35" t="s">
        <v>29</v>
      </c>
      <c r="B67" s="12" t="s">
        <v>53</v>
      </c>
      <c r="C67" s="13">
        <v>10397851.01</v>
      </c>
      <c r="D67" s="4">
        <f>C67</f>
        <v>10397851.01</v>
      </c>
      <c r="E67" s="4"/>
      <c r="F67" s="4" t="s">
        <v>92</v>
      </c>
    </row>
    <row r="68" spans="1:6" ht="37.5" customHeight="1">
      <c r="A68" s="35" t="s">
        <v>29</v>
      </c>
      <c r="B68" s="12" t="s">
        <v>95</v>
      </c>
      <c r="C68" s="13">
        <f>SUM(D68:F68)</f>
        <v>0</v>
      </c>
      <c r="D68" s="4" t="s">
        <v>92</v>
      </c>
      <c r="E68" s="4"/>
      <c r="F68" s="4"/>
    </row>
    <row r="69" spans="1:6" ht="32.25" customHeight="1">
      <c r="A69" s="15" t="s">
        <v>16</v>
      </c>
      <c r="B69" s="21">
        <v>225</v>
      </c>
      <c r="C69" s="16">
        <f>SUM(C70:C73)</f>
        <v>10963202.459999999</v>
      </c>
      <c r="D69" s="16">
        <f>SUM(D70:D73)</f>
        <v>1687144.1</v>
      </c>
      <c r="E69" s="16">
        <f>SUM(E70:E73)</f>
        <v>9276058.36</v>
      </c>
      <c r="F69" s="16">
        <f>SUM(F70:F73)</f>
        <v>0</v>
      </c>
    </row>
    <row r="70" spans="1:6" ht="26.25" customHeight="1">
      <c r="A70" s="59" t="s">
        <v>89</v>
      </c>
      <c r="B70" s="12" t="s">
        <v>54</v>
      </c>
      <c r="C70" s="13">
        <v>1687144.1</v>
      </c>
      <c r="D70" s="38">
        <f>C70</f>
        <v>1687144.1</v>
      </c>
      <c r="E70" s="8"/>
      <c r="F70" s="4" t="s">
        <v>92</v>
      </c>
    </row>
    <row r="71" spans="1:6" ht="29.25" customHeight="1">
      <c r="A71" s="59"/>
      <c r="B71" s="12" t="s">
        <v>122</v>
      </c>
      <c r="C71" s="13">
        <f>E71</f>
        <v>9118088.36</v>
      </c>
      <c r="D71" s="4"/>
      <c r="E71" s="4">
        <v>9118088.36</v>
      </c>
      <c r="F71" s="4">
        <v>0</v>
      </c>
    </row>
    <row r="72" spans="1:6" ht="27.75" customHeight="1">
      <c r="A72" s="59"/>
      <c r="B72" s="12" t="s">
        <v>65</v>
      </c>
      <c r="C72" s="13">
        <f aca="true" t="shared" si="2" ref="C72:C100">SUM(D72:F72)</f>
        <v>0</v>
      </c>
      <c r="D72" s="4"/>
      <c r="E72" s="8"/>
      <c r="F72" s="4"/>
    </row>
    <row r="73" spans="1:6" ht="27.75" customHeight="1">
      <c r="A73" s="59"/>
      <c r="B73" s="12" t="s">
        <v>83</v>
      </c>
      <c r="C73" s="13">
        <f t="shared" si="2"/>
        <v>157970</v>
      </c>
      <c r="D73" s="4">
        <v>0</v>
      </c>
      <c r="E73" s="4">
        <v>157970</v>
      </c>
      <c r="F73" s="4">
        <v>0</v>
      </c>
    </row>
    <row r="74" spans="1:6" ht="15.75">
      <c r="A74" s="15" t="s">
        <v>17</v>
      </c>
      <c r="B74" s="21">
        <v>226</v>
      </c>
      <c r="C74" s="16">
        <f>SUM(C75:C94)</f>
        <v>5003287.26</v>
      </c>
      <c r="D74" s="16">
        <f>SUM(D75:D94)</f>
        <v>1573365.2599999998</v>
      </c>
      <c r="E74" s="16">
        <f>SUM(E75:E94)</f>
        <v>3339710</v>
      </c>
      <c r="F74" s="16">
        <f>SUM(F75:F91)</f>
        <v>90212</v>
      </c>
    </row>
    <row r="75" spans="1:6" ht="58.5" customHeight="1">
      <c r="A75" s="35" t="s">
        <v>88</v>
      </c>
      <c r="B75" s="12" t="s">
        <v>55</v>
      </c>
      <c r="C75" s="13">
        <f>D75</f>
        <v>1284177.28</v>
      </c>
      <c r="D75" s="4">
        <v>1284177.28</v>
      </c>
      <c r="E75" s="4"/>
      <c r="F75" s="4" t="s">
        <v>92</v>
      </c>
    </row>
    <row r="76" spans="1:6" ht="39.75" customHeight="1">
      <c r="A76" s="35" t="s">
        <v>117</v>
      </c>
      <c r="B76" s="12" t="s">
        <v>132</v>
      </c>
      <c r="C76" s="13">
        <f t="shared" si="2"/>
        <v>263482.6</v>
      </c>
      <c r="D76" s="4">
        <v>263482.6</v>
      </c>
      <c r="E76" s="4"/>
      <c r="F76" s="4"/>
    </row>
    <row r="77" spans="1:6" ht="39.75" customHeight="1">
      <c r="A77" s="35" t="s">
        <v>117</v>
      </c>
      <c r="B77" s="12" t="s">
        <v>133</v>
      </c>
      <c r="C77" s="13">
        <f t="shared" si="2"/>
        <v>5905.38</v>
      </c>
      <c r="D77" s="4">
        <v>5905.38</v>
      </c>
      <c r="E77" s="4"/>
      <c r="F77" s="4"/>
    </row>
    <row r="78" spans="1:6" ht="30" customHeight="1">
      <c r="A78" s="35" t="s">
        <v>93</v>
      </c>
      <c r="B78" s="12" t="s">
        <v>94</v>
      </c>
      <c r="C78" s="13">
        <f t="shared" si="2"/>
        <v>90212</v>
      </c>
      <c r="D78" s="4">
        <v>0</v>
      </c>
      <c r="E78" s="4"/>
      <c r="F78" s="4">
        <v>90212</v>
      </c>
    </row>
    <row r="79" spans="1:6" ht="48" customHeight="1" hidden="1">
      <c r="A79" s="35" t="s">
        <v>34</v>
      </c>
      <c r="B79" s="12"/>
      <c r="C79" s="13">
        <f t="shared" si="2"/>
        <v>0</v>
      </c>
      <c r="D79" s="4">
        <v>0</v>
      </c>
      <c r="E79" s="4"/>
      <c r="F79" s="4"/>
    </row>
    <row r="80" spans="1:6" ht="48" customHeight="1" hidden="1">
      <c r="A80" s="35" t="s">
        <v>35</v>
      </c>
      <c r="B80" s="12"/>
      <c r="C80" s="13">
        <f t="shared" si="2"/>
        <v>0</v>
      </c>
      <c r="D80" s="4">
        <v>0</v>
      </c>
      <c r="E80" s="4"/>
      <c r="F80" s="4"/>
    </row>
    <row r="81" spans="1:6" ht="48" customHeight="1" hidden="1">
      <c r="A81" s="35" t="s">
        <v>36</v>
      </c>
      <c r="B81" s="12"/>
      <c r="C81" s="13">
        <f t="shared" si="2"/>
        <v>0</v>
      </c>
      <c r="D81" s="4"/>
      <c r="E81" s="4"/>
      <c r="F81" s="4"/>
    </row>
    <row r="82" spans="1:6" ht="31.5" hidden="1">
      <c r="A82" s="35" t="s">
        <v>38</v>
      </c>
      <c r="B82" s="12"/>
      <c r="C82" s="13">
        <f>SUM(D82:F82)</f>
        <v>0</v>
      </c>
      <c r="D82" s="4"/>
      <c r="E82" s="4"/>
      <c r="F82" s="4"/>
    </row>
    <row r="83" spans="1:6" ht="15.75" hidden="1">
      <c r="A83" s="35" t="s">
        <v>40</v>
      </c>
      <c r="B83" s="12"/>
      <c r="C83" s="13">
        <f>SUM(D83:F83)</f>
        <v>0</v>
      </c>
      <c r="D83" s="4"/>
      <c r="E83" s="4"/>
      <c r="F83" s="4"/>
    </row>
    <row r="84" spans="1:6" ht="15.75" hidden="1">
      <c r="A84" s="35" t="s">
        <v>41</v>
      </c>
      <c r="B84" s="12"/>
      <c r="C84" s="13">
        <f>SUM(D84:F84)</f>
        <v>0</v>
      </c>
      <c r="D84" s="4"/>
      <c r="E84" s="4"/>
      <c r="F84" s="4"/>
    </row>
    <row r="85" spans="1:6" ht="15.75" hidden="1">
      <c r="A85" s="35" t="s">
        <v>39</v>
      </c>
      <c r="B85" s="12"/>
      <c r="C85" s="13">
        <f>SUM(D85:F85)</f>
        <v>0</v>
      </c>
      <c r="D85" s="4"/>
      <c r="E85" s="4"/>
      <c r="F85" s="4"/>
    </row>
    <row r="86" spans="1:6" ht="48" customHeight="1" hidden="1">
      <c r="A86" s="35" t="s">
        <v>37</v>
      </c>
      <c r="B86" s="12"/>
      <c r="C86" s="13">
        <f t="shared" si="2"/>
        <v>0</v>
      </c>
      <c r="D86" s="4"/>
      <c r="E86" s="4"/>
      <c r="F86" s="4"/>
    </row>
    <row r="87" spans="1:6" ht="48" customHeight="1" hidden="1">
      <c r="A87" s="35" t="s">
        <v>45</v>
      </c>
      <c r="B87" s="12"/>
      <c r="C87" s="13">
        <f t="shared" si="2"/>
        <v>0</v>
      </c>
      <c r="D87" s="4"/>
      <c r="E87" s="4"/>
      <c r="F87" s="4"/>
    </row>
    <row r="88" spans="1:6" ht="48" customHeight="1" hidden="1">
      <c r="A88" s="35" t="s">
        <v>46</v>
      </c>
      <c r="B88" s="12" t="s">
        <v>91</v>
      </c>
      <c r="C88" s="13">
        <f t="shared" si="2"/>
        <v>0</v>
      </c>
      <c r="D88" s="4"/>
      <c r="E88" s="4"/>
      <c r="F88" s="4"/>
    </row>
    <row r="89" spans="1:6" ht="42.75" customHeight="1" hidden="1">
      <c r="A89" s="35" t="s">
        <v>66</v>
      </c>
      <c r="B89" s="12" t="s">
        <v>67</v>
      </c>
      <c r="C89" s="13">
        <f>SUM(D89:F89)</f>
        <v>0</v>
      </c>
      <c r="D89" s="4"/>
      <c r="E89" s="4"/>
      <c r="F89" s="4"/>
    </row>
    <row r="90" spans="1:6" ht="42.75" customHeight="1">
      <c r="A90" s="35" t="s">
        <v>90</v>
      </c>
      <c r="B90" s="12" t="s">
        <v>91</v>
      </c>
      <c r="C90" s="13">
        <f>SUM(D90:F90)</f>
        <v>0</v>
      </c>
      <c r="D90" s="4">
        <v>0</v>
      </c>
      <c r="E90" s="4"/>
      <c r="F90" s="4"/>
    </row>
    <row r="91" spans="1:6" ht="31.5" customHeight="1">
      <c r="A91" s="35" t="s">
        <v>60</v>
      </c>
      <c r="B91" s="12" t="s">
        <v>61</v>
      </c>
      <c r="C91" s="13">
        <v>19800</v>
      </c>
      <c r="D91" s="4">
        <v>19800</v>
      </c>
      <c r="E91" s="4">
        <v>0</v>
      </c>
      <c r="F91" s="4"/>
    </row>
    <row r="92" spans="1:6" ht="31.5" customHeight="1">
      <c r="A92" s="35"/>
      <c r="B92" s="12" t="s">
        <v>106</v>
      </c>
      <c r="C92" s="13">
        <f>E92</f>
        <v>121950</v>
      </c>
      <c r="D92" s="4"/>
      <c r="E92" s="4">
        <v>121950</v>
      </c>
      <c r="F92" s="4"/>
    </row>
    <row r="93" spans="1:6" ht="20.25" customHeight="1">
      <c r="A93" s="35" t="s">
        <v>19</v>
      </c>
      <c r="B93" s="12" t="s">
        <v>137</v>
      </c>
      <c r="C93" s="13">
        <f>E93</f>
        <v>57472.5</v>
      </c>
      <c r="D93" s="4" t="s">
        <v>92</v>
      </c>
      <c r="E93" s="4">
        <v>57472.5</v>
      </c>
      <c r="F93" s="4"/>
    </row>
    <row r="94" spans="1:6" ht="20.25" customHeight="1">
      <c r="A94" s="35" t="s">
        <v>19</v>
      </c>
      <c r="B94" s="12" t="s">
        <v>79</v>
      </c>
      <c r="C94" s="13">
        <f>E94</f>
        <v>3160287.5</v>
      </c>
      <c r="D94" s="4" t="s">
        <v>92</v>
      </c>
      <c r="E94" s="4">
        <v>3160287.5</v>
      </c>
      <c r="F94" s="4"/>
    </row>
    <row r="95" spans="1:6" ht="31.5">
      <c r="A95" s="15" t="s">
        <v>18</v>
      </c>
      <c r="B95" s="21">
        <v>262</v>
      </c>
      <c r="C95" s="16">
        <f>SUM(C96:C97)</f>
        <v>0</v>
      </c>
      <c r="D95" s="8">
        <f>SUM(D96:D97)</f>
        <v>0</v>
      </c>
      <c r="E95" s="8">
        <f>SUM(E96:E97)</f>
        <v>0</v>
      </c>
      <c r="F95" s="8">
        <f>SUM(F96:F97)</f>
        <v>0</v>
      </c>
    </row>
    <row r="96" spans="1:6" ht="15.75" hidden="1">
      <c r="A96" s="35" t="s">
        <v>19</v>
      </c>
      <c r="B96" s="12" t="s">
        <v>32</v>
      </c>
      <c r="C96" s="13">
        <f t="shared" si="2"/>
        <v>0</v>
      </c>
      <c r="D96" s="4"/>
      <c r="E96" s="4"/>
      <c r="F96" s="4"/>
    </row>
    <row r="97" spans="1:6" ht="15.75" hidden="1">
      <c r="A97" s="35" t="s">
        <v>33</v>
      </c>
      <c r="B97" s="12" t="s">
        <v>56</v>
      </c>
      <c r="C97" s="13">
        <f t="shared" si="2"/>
        <v>0</v>
      </c>
      <c r="D97" s="4"/>
      <c r="E97" s="4"/>
      <c r="F97" s="4"/>
    </row>
    <row r="98" spans="1:6" ht="15.75">
      <c r="A98" s="29" t="s">
        <v>10</v>
      </c>
      <c r="B98" s="21">
        <v>290</v>
      </c>
      <c r="C98" s="16">
        <f>SUM(C99:C102)</f>
        <v>1635000</v>
      </c>
      <c r="D98" s="16">
        <f>SUM(D99:D102)</f>
        <v>1635000</v>
      </c>
      <c r="E98" s="16">
        <f>SUM(E99:E102)</f>
        <v>0</v>
      </c>
      <c r="F98" s="16">
        <f>SUM(F99:F102)</f>
        <v>0</v>
      </c>
    </row>
    <row r="99" spans="1:6" ht="24.75" customHeight="1" hidden="1">
      <c r="A99" s="59" t="s">
        <v>58</v>
      </c>
      <c r="B99" s="12"/>
      <c r="C99" s="13">
        <f t="shared" si="2"/>
        <v>0</v>
      </c>
      <c r="D99" s="4"/>
      <c r="E99" s="4"/>
      <c r="F99" s="4"/>
    </row>
    <row r="100" spans="1:6" ht="24.75" customHeight="1">
      <c r="A100" s="59"/>
      <c r="B100" s="12" t="s">
        <v>57</v>
      </c>
      <c r="C100" s="13">
        <f t="shared" si="2"/>
        <v>1600000</v>
      </c>
      <c r="D100" s="4">
        <v>1600000</v>
      </c>
      <c r="E100" s="4"/>
      <c r="F100" s="4"/>
    </row>
    <row r="101" spans="1:6" ht="24.75" customHeight="1">
      <c r="A101" s="36" t="s">
        <v>68</v>
      </c>
      <c r="B101" s="12" t="s">
        <v>57</v>
      </c>
      <c r="C101" s="13">
        <v>35000</v>
      </c>
      <c r="D101" s="4">
        <f>C101</f>
        <v>35000</v>
      </c>
      <c r="E101" s="4"/>
      <c r="F101" s="4"/>
    </row>
    <row r="102" spans="1:6" ht="30.75" customHeight="1">
      <c r="A102" s="36" t="s">
        <v>80</v>
      </c>
      <c r="B102" s="12" t="s">
        <v>81</v>
      </c>
      <c r="C102" s="13">
        <f>SUM(D102:F102)</f>
        <v>0</v>
      </c>
      <c r="D102" s="4"/>
      <c r="E102" s="4"/>
      <c r="F102" s="4"/>
    </row>
    <row r="103" spans="1:6" ht="30" customHeight="1">
      <c r="A103" s="15" t="s">
        <v>20</v>
      </c>
      <c r="B103" s="21">
        <v>300</v>
      </c>
      <c r="C103" s="16">
        <f>SUM(C105+C110)</f>
        <v>2712594.89</v>
      </c>
      <c r="D103" s="8">
        <f>SUM(D105+D110)</f>
        <v>1935848.8900000001</v>
      </c>
      <c r="E103" s="8">
        <f>SUM(E105+E110)</f>
        <v>776746</v>
      </c>
      <c r="F103" s="8">
        <f>SUM(F105+F110)</f>
        <v>0</v>
      </c>
    </row>
    <row r="104" spans="1:6" ht="15.75">
      <c r="A104" s="35" t="s">
        <v>8</v>
      </c>
      <c r="B104" s="12"/>
      <c r="C104" s="13"/>
      <c r="D104" s="4"/>
      <c r="E104" s="4"/>
      <c r="F104" s="4"/>
    </row>
    <row r="105" spans="1:6" ht="32.25" customHeight="1">
      <c r="A105" s="15" t="s">
        <v>21</v>
      </c>
      <c r="B105" s="21">
        <v>310</v>
      </c>
      <c r="C105" s="16">
        <f>SUM(C106:C109)</f>
        <v>1746471</v>
      </c>
      <c r="D105" s="16">
        <f>SUM(D106:D109)</f>
        <v>973725</v>
      </c>
      <c r="E105" s="16">
        <f>SUM(E106:E109)</f>
        <v>772746</v>
      </c>
      <c r="F105" s="16">
        <f>SUM(F106:F108)</f>
        <v>0</v>
      </c>
    </row>
    <row r="106" spans="1:6" ht="24.75" customHeight="1">
      <c r="A106" s="55"/>
      <c r="B106" s="12" t="s">
        <v>59</v>
      </c>
      <c r="C106" s="13">
        <v>971725</v>
      </c>
      <c r="D106" s="4">
        <f>C106</f>
        <v>971725</v>
      </c>
      <c r="E106" s="4">
        <v>0</v>
      </c>
      <c r="F106" s="4"/>
    </row>
    <row r="107" spans="1:6" ht="24.75" customHeight="1">
      <c r="A107" s="55"/>
      <c r="B107" s="12" t="s">
        <v>121</v>
      </c>
      <c r="C107" s="13">
        <v>2000</v>
      </c>
      <c r="D107" s="4">
        <v>2000</v>
      </c>
      <c r="E107" s="4"/>
      <c r="F107" s="4"/>
    </row>
    <row r="108" spans="1:6" ht="24.75" customHeight="1">
      <c r="A108" s="54"/>
      <c r="B108" s="12" t="s">
        <v>82</v>
      </c>
      <c r="C108" s="13">
        <f>E108</f>
        <v>272093</v>
      </c>
      <c r="D108" s="4"/>
      <c r="E108" s="38">
        <v>272093</v>
      </c>
      <c r="F108" s="4"/>
    </row>
    <row r="109" spans="1:6" ht="24.75" customHeight="1">
      <c r="A109" s="43" t="s">
        <v>127</v>
      </c>
      <c r="B109" s="12" t="s">
        <v>126</v>
      </c>
      <c r="C109" s="13">
        <v>500653</v>
      </c>
      <c r="D109" s="4"/>
      <c r="E109" s="38">
        <f>C109</f>
        <v>500653</v>
      </c>
      <c r="F109" s="4"/>
    </row>
    <row r="110" spans="1:6" ht="28.5" customHeight="1">
      <c r="A110" s="15" t="s">
        <v>22</v>
      </c>
      <c r="B110" s="21">
        <v>340</v>
      </c>
      <c r="C110" s="16">
        <f>SUM(C111:C114)</f>
        <v>966123.89</v>
      </c>
      <c r="D110" s="8">
        <f>SUM(D111:D114)</f>
        <v>962123.89</v>
      </c>
      <c r="E110" s="8">
        <f>SUM(E111:E114)</f>
        <v>4000</v>
      </c>
      <c r="F110" s="8">
        <f>SUM(F111:F114)</f>
        <v>0</v>
      </c>
    </row>
    <row r="111" spans="1:6" ht="34.5" customHeight="1">
      <c r="A111" s="44" t="s">
        <v>118</v>
      </c>
      <c r="B111" s="12" t="s">
        <v>62</v>
      </c>
      <c r="C111" s="13">
        <v>817548.89</v>
      </c>
      <c r="D111" s="4">
        <f>C111</f>
        <v>817548.89</v>
      </c>
      <c r="E111" s="4" t="s">
        <v>92</v>
      </c>
      <c r="F111" s="4"/>
    </row>
    <row r="112" spans="1:6" ht="39" customHeight="1">
      <c r="A112" s="35" t="s">
        <v>22</v>
      </c>
      <c r="B112" s="12" t="s">
        <v>64</v>
      </c>
      <c r="C112" s="13">
        <v>144575</v>
      </c>
      <c r="D112" s="4">
        <v>144575</v>
      </c>
      <c r="E112" s="4">
        <v>0</v>
      </c>
      <c r="F112" s="4"/>
    </row>
    <row r="113" spans="1:6" ht="29.25" customHeight="1">
      <c r="A113" s="57" t="s">
        <v>63</v>
      </c>
      <c r="B113" s="12" t="s">
        <v>107</v>
      </c>
      <c r="C113" s="13">
        <v>4000</v>
      </c>
      <c r="D113" s="4"/>
      <c r="E113" s="4">
        <v>4000</v>
      </c>
      <c r="F113" s="4"/>
    </row>
    <row r="114" spans="1:6" ht="29.25" customHeight="1">
      <c r="A114" s="58"/>
      <c r="B114" s="12" t="s">
        <v>75</v>
      </c>
      <c r="C114" s="13">
        <f>SUM(D114:F114)</f>
        <v>0</v>
      </c>
      <c r="D114" s="4"/>
      <c r="E114" s="4" t="s">
        <v>92</v>
      </c>
      <c r="F114" s="4">
        <v>0</v>
      </c>
    </row>
    <row r="115" ht="15">
      <c r="D115" s="10"/>
    </row>
    <row r="116" ht="15">
      <c r="D116" s="10"/>
    </row>
    <row r="117" spans="1:3" ht="31.5" customHeight="1">
      <c r="A117" s="45" t="s">
        <v>123</v>
      </c>
      <c r="B117" s="56" t="s">
        <v>138</v>
      </c>
      <c r="C117" s="56"/>
    </row>
    <row r="118" spans="1:3" ht="15.75" customHeight="1">
      <c r="A118" s="56" t="s">
        <v>124</v>
      </c>
      <c r="B118" s="56" t="s">
        <v>139</v>
      </c>
      <c r="C118" s="56"/>
    </row>
    <row r="119" spans="1:3" ht="15.75" customHeight="1">
      <c r="A119" s="56"/>
      <c r="B119" s="56"/>
      <c r="C119" s="56"/>
    </row>
  </sheetData>
  <sheetProtection/>
  <mergeCells count="16">
    <mergeCell ref="A64:A65"/>
    <mergeCell ref="A36:A40"/>
    <mergeCell ref="A51:A55"/>
    <mergeCell ref="B117:C117"/>
    <mergeCell ref="B118:C119"/>
    <mergeCell ref="A118:A119"/>
    <mergeCell ref="A113:A114"/>
    <mergeCell ref="A106:A108"/>
    <mergeCell ref="A99:A100"/>
    <mergeCell ref="A70:A73"/>
    <mergeCell ref="A15:A20"/>
    <mergeCell ref="C3:C4"/>
    <mergeCell ref="D3:F3"/>
    <mergeCell ref="A61:A62"/>
    <mergeCell ref="A3:A4"/>
    <mergeCell ref="B3:B4"/>
  </mergeCells>
  <printOptions/>
  <pageMargins left="0.5905511811023623" right="0.2362204724409449" top="0.3937007874015748" bottom="0.35433070866141736" header="0.31496062992125984" footer="0.31496062992125984"/>
  <pageSetup fitToHeight="4" horizontalDpi="600" verticalDpi="600" orientation="landscape" paperSize="9" scale="60" r:id="rId1"/>
  <rowBreaks count="2" manualBreakCount="2">
    <brk id="30" max="5" man="1"/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Gl_buh</cp:lastModifiedBy>
  <cp:lastPrinted>2015-12-26T03:36:59Z</cp:lastPrinted>
  <dcterms:created xsi:type="dcterms:W3CDTF">2012-07-26T23:38:49Z</dcterms:created>
  <dcterms:modified xsi:type="dcterms:W3CDTF">2015-12-26T03:37:56Z</dcterms:modified>
  <cp:category/>
  <cp:version/>
  <cp:contentType/>
  <cp:contentStatus/>
</cp:coreProperties>
</file>